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acey\Desktop\COVID-19\"/>
    </mc:Choice>
  </mc:AlternateContent>
  <bookViews>
    <workbookView xWindow="19128" yWindow="2748" windowWidth="33588" windowHeight="26616"/>
  </bookViews>
  <sheets>
    <sheet name="Expense Tracking" sheetId="1" r:id="rId1"/>
    <sheet name="FTE Calculation" sheetId="5" r:id="rId2"/>
    <sheet name="Lookback Option One" sheetId="3" r:id="rId3"/>
    <sheet name="Lookback Option Two" sheetId="4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3" i="1" l="1"/>
  <c r="S18" i="5"/>
  <c r="Q18" i="5" l="1"/>
  <c r="O18" i="5"/>
  <c r="M18" i="5"/>
  <c r="K18" i="5"/>
  <c r="I18" i="5"/>
  <c r="G18" i="5"/>
  <c r="E18" i="5"/>
  <c r="S15" i="5"/>
  <c r="Q15" i="5"/>
  <c r="O15" i="5"/>
  <c r="M15" i="5"/>
  <c r="K15" i="5"/>
  <c r="I15" i="5"/>
  <c r="G15" i="5"/>
  <c r="E15" i="5"/>
  <c r="S13" i="5"/>
  <c r="S11" i="5"/>
  <c r="Q11" i="5"/>
  <c r="O11" i="5"/>
  <c r="M11" i="5"/>
  <c r="K11" i="5"/>
  <c r="I11" i="5"/>
  <c r="G11" i="5"/>
  <c r="E11" i="5"/>
  <c r="A1" i="3"/>
  <c r="A1" i="5"/>
  <c r="A1" i="4" s="1"/>
  <c r="C11" i="5"/>
  <c r="C15" i="5" s="1"/>
  <c r="C18" i="5" s="1"/>
  <c r="H9" i="3" l="1"/>
  <c r="H10" i="3" s="1"/>
  <c r="H12" i="3" s="1"/>
  <c r="E9" i="4"/>
  <c r="E10" i="4" s="1"/>
  <c r="E12" i="4" s="1"/>
  <c r="S20" i="1" l="1"/>
  <c r="S19" i="1"/>
  <c r="S18" i="1"/>
  <c r="S58" i="1" l="1"/>
  <c r="S40" i="1"/>
  <c r="S41" i="1"/>
  <c r="S42" i="1"/>
  <c r="S43" i="1"/>
  <c r="S44" i="1"/>
  <c r="S45" i="1"/>
  <c r="S46" i="1"/>
  <c r="S39" i="1"/>
  <c r="S48" i="1" s="1"/>
  <c r="S54" i="1" s="1"/>
  <c r="S16" i="1"/>
  <c r="S17" i="1"/>
  <c r="S21" i="1"/>
  <c r="S22" i="1"/>
  <c r="S23" i="1"/>
  <c r="S24" i="1"/>
  <c r="S25" i="1"/>
  <c r="S26" i="1"/>
  <c r="S27" i="1"/>
  <c r="S28" i="1"/>
  <c r="S15" i="1"/>
  <c r="E30" i="1"/>
  <c r="G30" i="1"/>
  <c r="I30" i="1"/>
  <c r="K30" i="1"/>
  <c r="M30" i="1"/>
  <c r="O30" i="1"/>
  <c r="Q30" i="1"/>
  <c r="C30" i="1"/>
  <c r="S30" i="1" l="1"/>
  <c r="S53" i="1" s="1"/>
  <c r="S56" i="1" l="1"/>
  <c r="S60" i="1" l="1"/>
  <c r="T54" i="1"/>
  <c r="T53" i="1"/>
  <c r="T56" i="1" l="1"/>
</calcChain>
</file>

<file path=xl/sharedStrings.xml><?xml version="1.0" encoding="utf-8"?>
<sst xmlns="http://schemas.openxmlformats.org/spreadsheetml/2006/main" count="101" uniqueCount="73">
  <si>
    <t>Less:  Excess Wages</t>
  </si>
  <si>
    <t>Retirement</t>
  </si>
  <si>
    <t>Less:  FFCRA wages</t>
  </si>
  <si>
    <t>Total</t>
  </si>
  <si>
    <t>Overtime</t>
  </si>
  <si>
    <t>Vacation</t>
  </si>
  <si>
    <t>Sick Pay</t>
  </si>
  <si>
    <t>Pay Period 1</t>
  </si>
  <si>
    <t>Pay Period 2</t>
  </si>
  <si>
    <t>Pay Period 3</t>
  </si>
  <si>
    <t>Pay Period 4</t>
  </si>
  <si>
    <t>Pay Period 5</t>
  </si>
  <si>
    <t>Pay Period 6</t>
  </si>
  <si>
    <t>Pay Period 7</t>
  </si>
  <si>
    <t>Pay Period 8</t>
  </si>
  <si>
    <t>Wages</t>
  </si>
  <si>
    <t>Regular Hourly</t>
  </si>
  <si>
    <t>Regular Salary</t>
  </si>
  <si>
    <t>Health Insurance</t>
  </si>
  <si>
    <t>State/local employer taxes</t>
  </si>
  <si>
    <t>4/12 - 4/18</t>
  </si>
  <si>
    <t>Total Payroll Expenses</t>
  </si>
  <si>
    <t>Average FTEs</t>
  </si>
  <si>
    <t>Paycheck Protection Program</t>
  </si>
  <si>
    <t>Original Loan amount:</t>
  </si>
  <si>
    <t>Average FTEs from prior period</t>
  </si>
  <si>
    <t>Origination date of loan:</t>
  </si>
  <si>
    <t>Other Qualified Expenses</t>
  </si>
  <si>
    <t>Rent</t>
  </si>
  <si>
    <t>Mortgage Interest</t>
  </si>
  <si>
    <t>Utilities</t>
  </si>
  <si>
    <t>Total Other Qualified Expenses</t>
  </si>
  <si>
    <t>Summary</t>
  </si>
  <si>
    <t>Total Payroll Costs</t>
  </si>
  <si>
    <t>Total Costs</t>
  </si>
  <si>
    <t>Forgiveness Reduction Percent for FTEs</t>
  </si>
  <si>
    <t>Calculated</t>
  </si>
  <si>
    <t>Maximum Forgiveness after FTE reduction</t>
  </si>
  <si>
    <t>Tips</t>
  </si>
  <si>
    <t>Commission</t>
  </si>
  <si>
    <t xml:space="preserve"> Bonus</t>
  </si>
  <si>
    <t>February</t>
  </si>
  <si>
    <t>March</t>
  </si>
  <si>
    <t>April</t>
  </si>
  <si>
    <t>May</t>
  </si>
  <si>
    <t>June</t>
  </si>
  <si>
    <t>Hours Worked</t>
  </si>
  <si>
    <t>5 Mo Avg</t>
  </si>
  <si>
    <t>Option One FTE</t>
  </si>
  <si>
    <t>Monthly Hours</t>
  </si>
  <si>
    <t>Option One - 2/15/2019 to 6/30/2019</t>
  </si>
  <si>
    <t>Option Two - 1/1/2020 to 2/29/2020</t>
  </si>
  <si>
    <t>2 Mo Avg</t>
  </si>
  <si>
    <t>Option Two FTE</t>
  </si>
  <si>
    <t>January</t>
  </si>
  <si>
    <t>Lookback Calculation for FTE's</t>
  </si>
  <si>
    <t>Client Name</t>
  </si>
  <si>
    <t>Inputs</t>
  </si>
  <si>
    <t>&lt;&lt; Partner/Client to decide Option One or Two</t>
  </si>
  <si>
    <t>Expense Tracking</t>
  </si>
  <si>
    <t>FTE Calculation</t>
  </si>
  <si>
    <t># Salary Employees</t>
  </si>
  <si>
    <t>Adjust Pay Periods to match # needed type of payroll to cover 8 weeks</t>
  </si>
  <si>
    <t>Payroll type hours</t>
  </si>
  <si>
    <t>Salary Hours</t>
  </si>
  <si>
    <t># Reg Hours (No OT)</t>
  </si>
  <si>
    <t>Total Hours</t>
  </si>
  <si>
    <t>Payroll Type Hours</t>
  </si>
  <si>
    <r>
      <rPr>
        <b/>
        <i/>
        <sz val="11"/>
        <color theme="1"/>
        <rFont val="Calibri"/>
        <family val="2"/>
        <scheme val="minor"/>
      </rPr>
      <t>Payroll type Hours</t>
    </r>
    <r>
      <rPr>
        <i/>
        <sz val="11"/>
        <color theme="1"/>
        <rFont val="Calibri"/>
        <family val="2"/>
        <scheme val="minor"/>
      </rPr>
      <t xml:space="preserve"> -</t>
    </r>
    <r>
      <rPr>
        <sz val="11"/>
        <color theme="1"/>
        <rFont val="Calibri"/>
        <family val="2"/>
        <scheme val="minor"/>
      </rPr>
      <t xml:space="preserve"> Use 40 for weekly , 80 for bi-weekly,  86.67 for semi-monthly, 173.33 for monthly payroll</t>
    </r>
  </si>
  <si>
    <t>Excess Wages - Deduct any wages for an employee that has gone over $100,000 for the year</t>
  </si>
  <si>
    <t xml:space="preserve">FFCRA Wages - Deduct any wages paid to an employee as required by FFCRA </t>
  </si>
  <si>
    <t>No guidance provided yet as to exactly how this will be calculated.  Inputting hours and # of pay periods covered is most important for now.</t>
  </si>
  <si>
    <t>Date funds received: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</si>
</sst>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0" fillId="0" borderId="0" xfId="0" applyAlignment="1">
      <alignment horizontal="left" indent="1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43" fontId="0" fillId="0" borderId="0" xfId="1" applyFont="1"/>
    <xf numFmtId="43" fontId="0" fillId="0" borderId="1" xfId="1" applyFont="1" applyBorder="1"/>
    <xf numFmtId="43" fontId="0" fillId="0" borderId="0" xfId="1" applyFont="1" applyBorder="1"/>
    <xf numFmtId="43" fontId="0" fillId="0" borderId="0" xfId="0" applyNumberFormat="1" applyBorder="1"/>
    <xf numFmtId="9" fontId="0" fillId="0" borderId="0" xfId="0" applyNumberFormat="1"/>
    <xf numFmtId="43" fontId="0" fillId="2" borderId="0" xfId="0" applyNumberFormat="1" applyFill="1"/>
    <xf numFmtId="43" fontId="0" fillId="2" borderId="1" xfId="0" applyNumberFormat="1" applyFill="1" applyBorder="1"/>
    <xf numFmtId="0" fontId="0" fillId="2" borderId="0" xfId="0" applyFill="1"/>
    <xf numFmtId="43" fontId="0" fillId="2" borderId="0" xfId="1" applyFont="1" applyFill="1" applyBorder="1"/>
    <xf numFmtId="43" fontId="0" fillId="2" borderId="1" xfId="1" applyFont="1" applyFill="1" applyBorder="1"/>
    <xf numFmtId="43" fontId="0" fillId="2" borderId="0" xfId="1" applyFont="1" applyFill="1"/>
    <xf numFmtId="9" fontId="0" fillId="2" borderId="1" xfId="0" applyNumberFormat="1" applyFill="1" applyBorder="1"/>
    <xf numFmtId="9" fontId="0" fillId="0" borderId="0" xfId="2" applyFont="1"/>
    <xf numFmtId="9" fontId="0" fillId="0" borderId="1" xfId="2" applyFont="1" applyBorder="1"/>
    <xf numFmtId="0" fontId="0" fillId="3" borderId="0" xfId="0" applyFill="1"/>
    <xf numFmtId="0" fontId="0" fillId="0" borderId="0" xfId="0" quotePrefix="1" applyAlignment="1">
      <alignment horizontal="left" indent="1"/>
    </xf>
    <xf numFmtId="0" fontId="0" fillId="0" borderId="0" xfId="0" quotePrefix="1"/>
    <xf numFmtId="0" fontId="2" fillId="0" borderId="0" xfId="0" applyFont="1"/>
    <xf numFmtId="0" fontId="0" fillId="3" borderId="0" xfId="0" applyFill="1" applyAlignment="1">
      <alignment horizontal="center"/>
    </xf>
    <xf numFmtId="43" fontId="0" fillId="3" borderId="0" xfId="0" applyNumberFormat="1" applyFill="1"/>
    <xf numFmtId="0" fontId="0" fillId="3" borderId="0" xfId="0" quotePrefix="1" applyFill="1"/>
    <xf numFmtId="43" fontId="0" fillId="3" borderId="0" xfId="1" applyFont="1" applyFill="1"/>
    <xf numFmtId="43" fontId="0" fillId="4" borderId="0" xfId="1" applyFont="1" applyFill="1"/>
    <xf numFmtId="0" fontId="0" fillId="4" borderId="0" xfId="0" applyFill="1"/>
    <xf numFmtId="14" fontId="0" fillId="4" borderId="0" xfId="0" applyNumberFormat="1" applyFill="1"/>
    <xf numFmtId="0" fontId="3" fillId="0" borderId="0" xfId="0" applyFont="1"/>
    <xf numFmtId="0" fontId="0" fillId="5" borderId="0" xfId="0" applyFill="1"/>
    <xf numFmtId="43" fontId="0" fillId="5" borderId="0" xfId="1" applyFont="1" applyFill="1"/>
    <xf numFmtId="43" fontId="0" fillId="6" borderId="0" xfId="1" applyFont="1" applyFill="1"/>
    <xf numFmtId="0" fontId="0" fillId="6" borderId="0" xfId="0" applyFill="1"/>
    <xf numFmtId="0" fontId="0" fillId="0" borderId="0" xfId="0" applyFill="1"/>
    <xf numFmtId="164" fontId="0" fillId="4" borderId="0" xfId="1" applyNumberFormat="1" applyFont="1" applyFill="1"/>
    <xf numFmtId="164" fontId="0" fillId="0" borderId="0" xfId="1" applyNumberFormat="1" applyFont="1"/>
    <xf numFmtId="164" fontId="0" fillId="2" borderId="0" xfId="1" applyNumberFormat="1" applyFont="1" applyFill="1"/>
    <xf numFmtId="1" fontId="0" fillId="2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tabSelected="1" zoomScaleNormal="100" workbookViewId="0">
      <pane ySplit="13" topLeftCell="A14" activePane="bottomLeft" state="frozen"/>
      <selection pane="bottomLeft" activeCell="C9" sqref="C9"/>
    </sheetView>
  </sheetViews>
  <sheetFormatPr defaultRowHeight="14.4" x14ac:dyDescent="0.3"/>
  <cols>
    <col min="1" max="1" width="25.109375" bestFit="1" customWidth="1"/>
    <col min="2" max="2" width="2.6640625" customWidth="1"/>
    <col min="3" max="3" width="11.88671875" customWidth="1"/>
    <col min="4" max="4" width="2.6640625" customWidth="1"/>
    <col min="5" max="5" width="12" bestFit="1" customWidth="1"/>
    <col min="6" max="6" width="2.6640625" customWidth="1"/>
    <col min="7" max="7" width="11.88671875" bestFit="1" customWidth="1"/>
    <col min="8" max="8" width="2.6640625" customWidth="1"/>
    <col min="9" max="9" width="12" bestFit="1" customWidth="1"/>
    <col min="10" max="10" width="2.6640625" customWidth="1"/>
    <col min="11" max="11" width="11.88671875" bestFit="1" customWidth="1"/>
    <col min="12" max="12" width="2.6640625" customWidth="1"/>
    <col min="13" max="13" width="12" bestFit="1" customWidth="1"/>
    <col min="14" max="14" width="2.6640625" customWidth="1"/>
    <col min="15" max="15" width="12" bestFit="1" customWidth="1"/>
    <col min="16" max="16" width="2.6640625" customWidth="1"/>
    <col min="17" max="17" width="11.88671875" bestFit="1" customWidth="1"/>
    <col min="18" max="18" width="2.6640625" customWidth="1"/>
    <col min="19" max="19" width="10.5546875" bestFit="1" customWidth="1"/>
  </cols>
  <sheetData>
    <row r="1" spans="1:19" x14ac:dyDescent="0.3">
      <c r="A1" s="24" t="s">
        <v>56</v>
      </c>
      <c r="G1" s="14" t="s">
        <v>36</v>
      </c>
    </row>
    <row r="2" spans="1:19" x14ac:dyDescent="0.3">
      <c r="A2" t="s">
        <v>23</v>
      </c>
      <c r="G2" s="30" t="s">
        <v>57</v>
      </c>
    </row>
    <row r="3" spans="1:19" x14ac:dyDescent="0.3">
      <c r="A3" t="s">
        <v>59</v>
      </c>
      <c r="G3" t="s">
        <v>62</v>
      </c>
    </row>
    <row r="4" spans="1:19" x14ac:dyDescent="0.3">
      <c r="G4" s="33" t="s">
        <v>69</v>
      </c>
    </row>
    <row r="5" spans="1:19" x14ac:dyDescent="0.3">
      <c r="G5" s="36" t="s">
        <v>70</v>
      </c>
    </row>
    <row r="6" spans="1:19" x14ac:dyDescent="0.3">
      <c r="A6" t="s">
        <v>24</v>
      </c>
      <c r="C6" s="29">
        <v>50000</v>
      </c>
    </row>
    <row r="7" spans="1:19" x14ac:dyDescent="0.3">
      <c r="A7" t="s">
        <v>25</v>
      </c>
      <c r="C7" s="29">
        <v>10</v>
      </c>
      <c r="E7" s="21" t="s">
        <v>58</v>
      </c>
      <c r="F7" s="21"/>
      <c r="G7" s="21"/>
      <c r="H7" s="21"/>
      <c r="I7" s="21"/>
    </row>
    <row r="8" spans="1:19" x14ac:dyDescent="0.3">
      <c r="A8" t="s">
        <v>26</v>
      </c>
      <c r="C8" s="31"/>
    </row>
    <row r="9" spans="1:19" x14ac:dyDescent="0.3">
      <c r="A9" t="s">
        <v>72</v>
      </c>
      <c r="C9" s="31"/>
    </row>
    <row r="12" spans="1:19" x14ac:dyDescent="0.3">
      <c r="C12" s="1" t="s">
        <v>7</v>
      </c>
      <c r="E12" s="1" t="s">
        <v>8</v>
      </c>
      <c r="G12" s="1" t="s">
        <v>9</v>
      </c>
      <c r="I12" s="1" t="s">
        <v>10</v>
      </c>
      <c r="K12" s="1" t="s">
        <v>11</v>
      </c>
      <c r="M12" s="1" t="s">
        <v>12</v>
      </c>
      <c r="O12" s="1" t="s">
        <v>13</v>
      </c>
      <c r="Q12" s="1" t="s">
        <v>14</v>
      </c>
    </row>
    <row r="13" spans="1:19" x14ac:dyDescent="0.3">
      <c r="C13" s="4" t="s">
        <v>20</v>
      </c>
      <c r="D13" s="5"/>
      <c r="E13" s="6"/>
      <c r="F13" s="5"/>
      <c r="G13" s="6"/>
      <c r="H13" s="5"/>
      <c r="I13" s="6"/>
      <c r="J13" s="5"/>
      <c r="K13" s="6"/>
      <c r="L13" s="5"/>
      <c r="M13" s="6"/>
      <c r="N13" s="5"/>
      <c r="O13" s="6"/>
      <c r="P13" s="5"/>
      <c r="Q13" s="6"/>
      <c r="R13" s="5"/>
      <c r="S13" s="6" t="s">
        <v>3</v>
      </c>
    </row>
    <row r="14" spans="1:19" x14ac:dyDescent="0.3">
      <c r="A14" t="s">
        <v>15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x14ac:dyDescent="0.3">
      <c r="A15" s="3" t="s">
        <v>16</v>
      </c>
      <c r="C15" s="7">
        <v>10000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5">
        <f>SUM(C15:Q15)</f>
        <v>10000</v>
      </c>
    </row>
    <row r="16" spans="1:19" x14ac:dyDescent="0.3">
      <c r="A16" s="3" t="s">
        <v>17</v>
      </c>
      <c r="C16" s="7">
        <v>100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5">
        <f t="shared" ref="S16:S28" si="0">SUM(C16:Q16)</f>
        <v>100</v>
      </c>
    </row>
    <row r="17" spans="1:19" x14ac:dyDescent="0.3">
      <c r="A17" s="3" t="s">
        <v>4</v>
      </c>
      <c r="C17" s="7">
        <v>20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5">
        <f t="shared" si="0"/>
        <v>20</v>
      </c>
    </row>
    <row r="18" spans="1:19" x14ac:dyDescent="0.3">
      <c r="A18" s="3" t="s">
        <v>38</v>
      </c>
      <c r="C18" s="7">
        <v>15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5">
        <f t="shared" si="0"/>
        <v>15</v>
      </c>
    </row>
    <row r="19" spans="1:19" x14ac:dyDescent="0.3">
      <c r="A19" s="3" t="s">
        <v>39</v>
      </c>
      <c r="C19" s="7">
        <v>200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5">
        <f t="shared" si="0"/>
        <v>200</v>
      </c>
    </row>
    <row r="20" spans="1:19" x14ac:dyDescent="0.3">
      <c r="A20" s="22" t="s">
        <v>40</v>
      </c>
      <c r="C20" s="7">
        <v>150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5">
        <f t="shared" si="0"/>
        <v>150</v>
      </c>
    </row>
    <row r="21" spans="1:19" x14ac:dyDescent="0.3">
      <c r="A21" s="3" t="s">
        <v>5</v>
      </c>
      <c r="C21" s="7">
        <v>10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15">
        <f t="shared" si="0"/>
        <v>10</v>
      </c>
    </row>
    <row r="22" spans="1:19" x14ac:dyDescent="0.3">
      <c r="A22" s="3" t="s">
        <v>6</v>
      </c>
      <c r="C22" s="7">
        <v>50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15">
        <f t="shared" si="0"/>
        <v>50</v>
      </c>
    </row>
    <row r="23" spans="1:19" x14ac:dyDescent="0.3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9">
        <f t="shared" si="0"/>
        <v>0</v>
      </c>
    </row>
    <row r="24" spans="1:19" x14ac:dyDescent="0.3">
      <c r="A24" t="s">
        <v>0</v>
      </c>
      <c r="C24" s="34">
        <v>-5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5">
        <f t="shared" si="0"/>
        <v>-5</v>
      </c>
    </row>
    <row r="25" spans="1:19" x14ac:dyDescent="0.3">
      <c r="A25" t="s">
        <v>2</v>
      </c>
      <c r="C25" s="35">
        <v>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15">
        <f t="shared" si="0"/>
        <v>0</v>
      </c>
    </row>
    <row r="26" spans="1:19" x14ac:dyDescent="0.3">
      <c r="A26" t="s">
        <v>1</v>
      </c>
      <c r="C26" s="7">
        <v>10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15">
        <f t="shared" si="0"/>
        <v>10</v>
      </c>
    </row>
    <row r="27" spans="1:19" x14ac:dyDescent="0.3">
      <c r="A27" t="s">
        <v>18</v>
      </c>
      <c r="C27" s="7">
        <v>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15">
        <f t="shared" si="0"/>
        <v>5</v>
      </c>
    </row>
    <row r="28" spans="1:19" x14ac:dyDescent="0.3">
      <c r="A28" t="s">
        <v>19</v>
      </c>
      <c r="C28" s="8">
        <v>1</v>
      </c>
      <c r="D28" s="7"/>
      <c r="E28" s="8"/>
      <c r="F28" s="7"/>
      <c r="G28" s="8"/>
      <c r="H28" s="7"/>
      <c r="I28" s="8"/>
      <c r="J28" s="7"/>
      <c r="K28" s="8"/>
      <c r="L28" s="7"/>
      <c r="M28" s="8"/>
      <c r="N28" s="7"/>
      <c r="O28" s="8"/>
      <c r="P28" s="7"/>
      <c r="Q28" s="8"/>
      <c r="R28" s="7"/>
      <c r="S28" s="16">
        <f t="shared" si="0"/>
        <v>1</v>
      </c>
    </row>
    <row r="29" spans="1:19" x14ac:dyDescent="0.3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x14ac:dyDescent="0.3">
      <c r="A30" t="s">
        <v>21</v>
      </c>
      <c r="C30" s="17">
        <f>SUM(C14:C28)</f>
        <v>10556</v>
      </c>
      <c r="D30" s="7"/>
      <c r="E30" s="17">
        <f t="shared" ref="E30" si="1">SUM(E14:E28)</f>
        <v>0</v>
      </c>
      <c r="F30" s="7"/>
      <c r="G30" s="17">
        <f t="shared" ref="G30" si="2">SUM(G14:G28)</f>
        <v>0</v>
      </c>
      <c r="H30" s="7"/>
      <c r="I30" s="17">
        <f t="shared" ref="I30" si="3">SUM(I14:I28)</f>
        <v>0</v>
      </c>
      <c r="J30" s="7"/>
      <c r="K30" s="17">
        <f t="shared" ref="K30" si="4">SUM(K14:K28)</f>
        <v>0</v>
      </c>
      <c r="L30" s="7"/>
      <c r="M30" s="17">
        <f t="shared" ref="M30" si="5">SUM(M14:M28)</f>
        <v>0</v>
      </c>
      <c r="N30" s="7"/>
      <c r="O30" s="17">
        <f t="shared" ref="O30" si="6">SUM(O14:O28)</f>
        <v>0</v>
      </c>
      <c r="P30" s="7"/>
      <c r="Q30" s="17">
        <f t="shared" ref="Q30" si="7">SUM(Q14:Q28)</f>
        <v>0</v>
      </c>
      <c r="R30" s="7"/>
      <c r="S30" s="17">
        <f t="shared" ref="S30" si="8">SUM(S14:S28)</f>
        <v>10556</v>
      </c>
    </row>
    <row r="33" spans="1:24" x14ac:dyDescent="0.3">
      <c r="A33" t="s">
        <v>22</v>
      </c>
      <c r="S33" s="41">
        <f>+'FTE Calculation'!S18</f>
        <v>1.625</v>
      </c>
      <c r="T33" s="37"/>
      <c r="U33" s="37"/>
      <c r="V33" s="37"/>
      <c r="W33" s="37"/>
      <c r="X33" s="37"/>
    </row>
    <row r="37" spans="1:24" x14ac:dyDescent="0.3">
      <c r="A37" s="2" t="s">
        <v>27</v>
      </c>
    </row>
    <row r="39" spans="1:24" x14ac:dyDescent="0.3">
      <c r="A39" t="s">
        <v>28</v>
      </c>
      <c r="C39" s="7"/>
      <c r="D39" s="7"/>
      <c r="E39" s="7">
        <v>1000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15">
        <f>SUM(C39:Q39)</f>
        <v>1000</v>
      </c>
    </row>
    <row r="40" spans="1:24" x14ac:dyDescent="0.3">
      <c r="A40" t="s">
        <v>28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>
        <v>1000</v>
      </c>
      <c r="N40" s="7"/>
      <c r="O40" s="7"/>
      <c r="P40" s="7"/>
      <c r="Q40" s="7"/>
      <c r="R40" s="7"/>
      <c r="S40" s="15">
        <f t="shared" ref="S40:S46" si="9">SUM(C40:Q40)</f>
        <v>1000</v>
      </c>
    </row>
    <row r="41" spans="1:24" x14ac:dyDescent="0.3">
      <c r="A41" t="s">
        <v>29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15">
        <f t="shared" si="9"/>
        <v>0</v>
      </c>
    </row>
    <row r="42" spans="1:24" x14ac:dyDescent="0.3">
      <c r="A42" t="s">
        <v>29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15">
        <f t="shared" si="9"/>
        <v>0</v>
      </c>
    </row>
    <row r="43" spans="1:24" x14ac:dyDescent="0.3">
      <c r="A43" t="s">
        <v>30</v>
      </c>
      <c r="C43" s="7"/>
      <c r="D43" s="7"/>
      <c r="E43" s="7">
        <v>50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15">
        <f t="shared" si="9"/>
        <v>50</v>
      </c>
    </row>
    <row r="44" spans="1:24" x14ac:dyDescent="0.3">
      <c r="A44" t="s">
        <v>30</v>
      </c>
      <c r="C44" s="7"/>
      <c r="D44" s="7"/>
      <c r="E44" s="7"/>
      <c r="F44" s="7"/>
      <c r="G44" s="7"/>
      <c r="H44" s="7"/>
      <c r="I44" s="7">
        <v>50</v>
      </c>
      <c r="J44" s="7"/>
      <c r="K44" s="7"/>
      <c r="L44" s="7"/>
      <c r="M44" s="7"/>
      <c r="N44" s="7"/>
      <c r="O44" s="7"/>
      <c r="P44" s="7"/>
      <c r="Q44" s="7"/>
      <c r="R44" s="7"/>
      <c r="S44" s="15">
        <f t="shared" si="9"/>
        <v>50</v>
      </c>
    </row>
    <row r="45" spans="1:24" x14ac:dyDescent="0.3">
      <c r="A45" t="s">
        <v>30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>
        <v>50</v>
      </c>
      <c r="N45" s="7"/>
      <c r="O45" s="7"/>
      <c r="P45" s="7"/>
      <c r="Q45" s="7"/>
      <c r="R45" s="7"/>
      <c r="S45" s="15">
        <f t="shared" si="9"/>
        <v>50</v>
      </c>
    </row>
    <row r="46" spans="1:24" x14ac:dyDescent="0.3">
      <c r="A46" t="s">
        <v>30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>
        <v>50</v>
      </c>
      <c r="P46" s="7"/>
      <c r="Q46" s="7"/>
      <c r="R46" s="7"/>
      <c r="S46" s="16">
        <f t="shared" si="9"/>
        <v>50</v>
      </c>
    </row>
    <row r="47" spans="1:24" x14ac:dyDescent="0.3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24" x14ac:dyDescent="0.3">
      <c r="A48" t="s">
        <v>31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17">
        <f>SUM(S39:S47)</f>
        <v>2200</v>
      </c>
    </row>
    <row r="52" spans="1:20" x14ac:dyDescent="0.3">
      <c r="A52" s="2" t="s">
        <v>32</v>
      </c>
    </row>
    <row r="53" spans="1:20" x14ac:dyDescent="0.3">
      <c r="A53" t="s">
        <v>33</v>
      </c>
      <c r="S53" s="12">
        <f>S30</f>
        <v>10556</v>
      </c>
      <c r="T53" s="19">
        <f>S53/S56</f>
        <v>0.82753214173722167</v>
      </c>
    </row>
    <row r="54" spans="1:20" x14ac:dyDescent="0.3">
      <c r="A54" t="s">
        <v>31</v>
      </c>
      <c r="S54" s="13">
        <f>S48</f>
        <v>2200</v>
      </c>
      <c r="T54" s="20">
        <f>S54/S56</f>
        <v>0.1724678582627783</v>
      </c>
    </row>
    <row r="55" spans="1:20" x14ac:dyDescent="0.3">
      <c r="S55" s="10"/>
    </row>
    <row r="56" spans="1:20" x14ac:dyDescent="0.3">
      <c r="A56" t="s">
        <v>34</v>
      </c>
      <c r="S56" s="12">
        <f>SUM(S53:S55)</f>
        <v>12756</v>
      </c>
      <c r="T56" s="11">
        <f>SUM(T53:T55)</f>
        <v>1</v>
      </c>
    </row>
    <row r="58" spans="1:20" x14ac:dyDescent="0.3">
      <c r="A58" t="s">
        <v>35</v>
      </c>
      <c r="S58" s="18">
        <f>S33/C7</f>
        <v>0.16250000000000001</v>
      </c>
    </row>
    <row r="60" spans="1:20" x14ac:dyDescent="0.3">
      <c r="A60" t="s">
        <v>37</v>
      </c>
      <c r="S60" s="12">
        <f>S56*S58</f>
        <v>2072.85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A24" sqref="A24"/>
    </sheetView>
  </sheetViews>
  <sheetFormatPr defaultRowHeight="14.4" x14ac:dyDescent="0.3"/>
  <cols>
    <col min="1" max="1" width="20.77734375" customWidth="1"/>
    <col min="2" max="2" width="2.77734375" customWidth="1"/>
    <col min="3" max="3" width="11.77734375" customWidth="1"/>
    <col min="4" max="4" width="2.77734375" customWidth="1"/>
    <col min="5" max="5" width="11.77734375" customWidth="1"/>
    <col min="6" max="6" width="2.77734375" customWidth="1"/>
    <col min="7" max="7" width="11.77734375" customWidth="1"/>
    <col min="8" max="8" width="2.77734375" customWidth="1"/>
    <col min="9" max="9" width="11.77734375" customWidth="1"/>
    <col min="10" max="10" width="2.77734375" customWidth="1"/>
    <col min="11" max="11" width="11.77734375" customWidth="1"/>
    <col min="12" max="12" width="2.77734375" customWidth="1"/>
    <col min="13" max="13" width="11.77734375" customWidth="1"/>
    <col min="14" max="14" width="2.77734375" customWidth="1"/>
    <col min="15" max="15" width="11.77734375" customWidth="1"/>
    <col min="16" max="16" width="2.77734375" customWidth="1"/>
    <col min="17" max="17" width="11.77734375" customWidth="1"/>
    <col min="18" max="18" width="2.77734375" customWidth="1"/>
    <col min="19" max="19" width="11.77734375" customWidth="1"/>
  </cols>
  <sheetData>
    <row r="1" spans="1:19" x14ac:dyDescent="0.3">
      <c r="A1" s="24" t="str">
        <f>+'Expense Tracking'!A1</f>
        <v>Client Name</v>
      </c>
    </row>
    <row r="2" spans="1:19" x14ac:dyDescent="0.3">
      <c r="A2" t="s">
        <v>23</v>
      </c>
    </row>
    <row r="3" spans="1:19" x14ac:dyDescent="0.3">
      <c r="A3" t="s">
        <v>60</v>
      </c>
    </row>
    <row r="6" spans="1:19" x14ac:dyDescent="0.3">
      <c r="A6" s="23"/>
    </row>
    <row r="7" spans="1:19" x14ac:dyDescent="0.3">
      <c r="C7" s="1" t="s">
        <v>7</v>
      </c>
      <c r="E7" s="1" t="s">
        <v>8</v>
      </c>
      <c r="G7" s="1" t="s">
        <v>9</v>
      </c>
      <c r="I7" s="1" t="s">
        <v>10</v>
      </c>
      <c r="K7" s="1" t="s">
        <v>11</v>
      </c>
      <c r="M7" s="1" t="s">
        <v>12</v>
      </c>
      <c r="O7" s="1" t="s">
        <v>13</v>
      </c>
      <c r="Q7" s="1" t="s">
        <v>14</v>
      </c>
    </row>
    <row r="8" spans="1:19" x14ac:dyDescent="0.3">
      <c r="C8" s="4" t="s">
        <v>20</v>
      </c>
      <c r="D8" s="5"/>
      <c r="E8" s="6"/>
      <c r="F8" s="5"/>
      <c r="G8" s="6"/>
      <c r="H8" s="5"/>
      <c r="I8" s="6"/>
      <c r="J8" s="5"/>
      <c r="K8" s="6"/>
      <c r="L8" s="5"/>
      <c r="M8" s="6"/>
      <c r="N8" s="5"/>
      <c r="O8" s="6"/>
      <c r="P8" s="5"/>
      <c r="Q8" s="6"/>
      <c r="S8" s="6" t="s">
        <v>3</v>
      </c>
    </row>
    <row r="9" spans="1:19" x14ac:dyDescent="0.3">
      <c r="A9" t="s">
        <v>61</v>
      </c>
      <c r="C9" s="38">
        <v>3</v>
      </c>
      <c r="D9" s="39"/>
      <c r="E9" s="38"/>
      <c r="F9" s="39"/>
      <c r="G9" s="38"/>
      <c r="H9" s="39"/>
      <c r="I9" s="38"/>
      <c r="J9" s="39"/>
      <c r="K9" s="38"/>
      <c r="L9" s="39"/>
      <c r="M9" s="38"/>
      <c r="N9" s="39"/>
      <c r="O9" s="38"/>
      <c r="P9" s="39"/>
      <c r="Q9" s="38"/>
      <c r="R9" s="39"/>
      <c r="S9" s="39"/>
    </row>
    <row r="10" spans="1:19" x14ac:dyDescent="0.3">
      <c r="A10" t="s">
        <v>63</v>
      </c>
      <c r="C10" s="38">
        <v>40</v>
      </c>
      <c r="D10" s="39"/>
      <c r="E10" s="38">
        <v>40</v>
      </c>
      <c r="F10" s="39"/>
      <c r="G10" s="38">
        <v>40</v>
      </c>
      <c r="H10" s="39"/>
      <c r="I10" s="38">
        <v>40</v>
      </c>
      <c r="J10" s="39"/>
      <c r="K10" s="38">
        <v>40</v>
      </c>
      <c r="L10" s="39"/>
      <c r="M10" s="38">
        <v>40</v>
      </c>
      <c r="N10" s="39"/>
      <c r="O10" s="38">
        <v>40</v>
      </c>
      <c r="P10" s="39"/>
      <c r="Q10" s="38">
        <v>40</v>
      </c>
      <c r="R10" s="39"/>
      <c r="S10" s="39"/>
    </row>
    <row r="11" spans="1:19" x14ac:dyDescent="0.3">
      <c r="A11" t="s">
        <v>64</v>
      </c>
      <c r="C11" s="40">
        <f>+C9*C10</f>
        <v>120</v>
      </c>
      <c r="D11" s="39"/>
      <c r="E11" s="40">
        <f>+E9*E10</f>
        <v>0</v>
      </c>
      <c r="F11" s="39"/>
      <c r="G11" s="40">
        <f>+G9*G10</f>
        <v>0</v>
      </c>
      <c r="H11" s="39"/>
      <c r="I11" s="40">
        <f>+I9*I10</f>
        <v>0</v>
      </c>
      <c r="J11" s="39"/>
      <c r="K11" s="40">
        <f>+K9*K10</f>
        <v>0</v>
      </c>
      <c r="L11" s="39"/>
      <c r="M11" s="40">
        <f>+M9*M10</f>
        <v>0</v>
      </c>
      <c r="N11" s="39"/>
      <c r="O11" s="40">
        <f>+O9*O10</f>
        <v>0</v>
      </c>
      <c r="P11" s="39"/>
      <c r="Q11" s="40">
        <f>+Q9*Q10</f>
        <v>0</v>
      </c>
      <c r="R11" s="39"/>
      <c r="S11" s="40">
        <f>SUM(C11:Q11)</f>
        <v>120</v>
      </c>
    </row>
    <row r="12" spans="1:19" x14ac:dyDescent="0.3"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x14ac:dyDescent="0.3">
      <c r="A13" t="s">
        <v>65</v>
      </c>
      <c r="C13" s="38">
        <v>400</v>
      </c>
      <c r="D13" s="39"/>
      <c r="E13" s="38"/>
      <c r="F13" s="39"/>
      <c r="G13" s="38"/>
      <c r="H13" s="39"/>
      <c r="I13" s="38"/>
      <c r="J13" s="39"/>
      <c r="K13" s="38"/>
      <c r="L13" s="39"/>
      <c r="M13" s="38"/>
      <c r="N13" s="39"/>
      <c r="O13" s="38"/>
      <c r="P13" s="39"/>
      <c r="Q13" s="38"/>
      <c r="R13" s="39"/>
      <c r="S13" s="40">
        <f>SUM(C13:R13)</f>
        <v>400</v>
      </c>
    </row>
    <row r="14" spans="1:19" x14ac:dyDescent="0.3"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x14ac:dyDescent="0.3">
      <c r="A15" t="s">
        <v>66</v>
      </c>
      <c r="C15" s="40">
        <f>+C11+C13</f>
        <v>520</v>
      </c>
      <c r="D15" s="39"/>
      <c r="E15" s="40">
        <f>+E11+E13</f>
        <v>0</v>
      </c>
      <c r="F15" s="39"/>
      <c r="G15" s="40">
        <f>+G11+G13</f>
        <v>0</v>
      </c>
      <c r="H15" s="39"/>
      <c r="I15" s="40">
        <f>+I11+I13</f>
        <v>0</v>
      </c>
      <c r="J15" s="39"/>
      <c r="K15" s="40">
        <f>+K11+K13</f>
        <v>0</v>
      </c>
      <c r="L15" s="39"/>
      <c r="M15" s="40">
        <f>+M11+M13</f>
        <v>0</v>
      </c>
      <c r="N15" s="39"/>
      <c r="O15" s="40">
        <f>+O11+O13</f>
        <v>0</v>
      </c>
      <c r="P15" s="39"/>
      <c r="Q15" s="40">
        <f>+Q11+Q13</f>
        <v>0</v>
      </c>
      <c r="R15" s="39"/>
      <c r="S15" s="40">
        <f>SUM(C15:R15)</f>
        <v>520</v>
      </c>
    </row>
    <row r="16" spans="1:19" x14ac:dyDescent="0.3">
      <c r="A16" t="s">
        <v>67</v>
      </c>
      <c r="C16" s="38">
        <v>40</v>
      </c>
      <c r="D16" s="39"/>
      <c r="E16" s="38">
        <v>40</v>
      </c>
      <c r="F16" s="39"/>
      <c r="G16" s="38">
        <v>40</v>
      </c>
      <c r="H16" s="39"/>
      <c r="I16" s="38">
        <v>40</v>
      </c>
      <c r="J16" s="39"/>
      <c r="K16" s="38">
        <v>40</v>
      </c>
      <c r="L16" s="39"/>
      <c r="M16" s="38">
        <v>40</v>
      </c>
      <c r="N16" s="39"/>
      <c r="O16" s="38">
        <v>40</v>
      </c>
      <c r="P16" s="39"/>
      <c r="Q16" s="38">
        <v>40</v>
      </c>
      <c r="R16" s="39"/>
      <c r="S16" s="39"/>
    </row>
    <row r="17" spans="1:19" x14ac:dyDescent="0.3"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x14ac:dyDescent="0.3">
      <c r="A18" t="s">
        <v>60</v>
      </c>
      <c r="C18" s="40">
        <f>+C15/C16</f>
        <v>13</v>
      </c>
      <c r="D18" s="39"/>
      <c r="E18" s="40">
        <f>+E15/E16</f>
        <v>0</v>
      </c>
      <c r="F18" s="39"/>
      <c r="G18" s="40">
        <f>+G15/G16</f>
        <v>0</v>
      </c>
      <c r="H18" s="39"/>
      <c r="I18" s="40">
        <f>+I15/I16</f>
        <v>0</v>
      </c>
      <c r="J18" s="39"/>
      <c r="K18" s="40">
        <f>+K15/K16</f>
        <v>0</v>
      </c>
      <c r="L18" s="39"/>
      <c r="M18" s="40">
        <f>+M15/M16</f>
        <v>0</v>
      </c>
      <c r="N18" s="39"/>
      <c r="O18" s="40">
        <f>+O15/O16</f>
        <v>0</v>
      </c>
      <c r="P18" s="39"/>
      <c r="Q18" s="40">
        <f>+Q15/Q16</f>
        <v>0</v>
      </c>
      <c r="R18" s="39"/>
      <c r="S18" s="40">
        <f>(SUM(C18:R18))/8</f>
        <v>1.625</v>
      </c>
    </row>
    <row r="21" spans="1:19" x14ac:dyDescent="0.3">
      <c r="A21" s="14" t="s">
        <v>36</v>
      </c>
    </row>
    <row r="22" spans="1:19" x14ac:dyDescent="0.3">
      <c r="A22" s="30" t="s">
        <v>57</v>
      </c>
    </row>
    <row r="23" spans="1:19" x14ac:dyDescent="0.3">
      <c r="A23" s="32" t="s">
        <v>68</v>
      </c>
    </row>
    <row r="24" spans="1:19" x14ac:dyDescent="0.3">
      <c r="A2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12"/>
  <sheetViews>
    <sheetView workbookViewId="0">
      <selection activeCell="A2" sqref="A2"/>
    </sheetView>
  </sheetViews>
  <sheetFormatPr defaultRowHeight="14.4" x14ac:dyDescent="0.3"/>
  <sheetData>
    <row r="1" spans="1:8" x14ac:dyDescent="0.3">
      <c r="A1" s="24" t="str">
        <f>+'Expense Tracking'!A1</f>
        <v>Client Name</v>
      </c>
    </row>
    <row r="2" spans="1:8" x14ac:dyDescent="0.3">
      <c r="A2" t="s">
        <v>23</v>
      </c>
    </row>
    <row r="3" spans="1:8" x14ac:dyDescent="0.3">
      <c r="A3" s="37" t="s">
        <v>55</v>
      </c>
      <c r="B3" s="37"/>
      <c r="C3" s="37"/>
      <c r="D3" s="37"/>
      <c r="E3" s="37"/>
      <c r="F3" s="37"/>
      <c r="G3" s="37"/>
      <c r="H3" s="37"/>
    </row>
    <row r="4" spans="1:8" x14ac:dyDescent="0.3">
      <c r="A4" s="37"/>
      <c r="B4" s="37"/>
      <c r="C4" s="37"/>
      <c r="D4" s="37"/>
      <c r="E4" s="37"/>
      <c r="F4" s="37"/>
      <c r="G4" s="37"/>
      <c r="H4" s="37"/>
    </row>
    <row r="5" spans="1:8" x14ac:dyDescent="0.3">
      <c r="A5" s="37"/>
      <c r="B5" s="37"/>
      <c r="C5" s="37"/>
      <c r="D5" s="37"/>
      <c r="E5" s="37"/>
      <c r="F5" s="37"/>
      <c r="G5" s="37"/>
      <c r="H5" s="37"/>
    </row>
    <row r="6" spans="1:8" x14ac:dyDescent="0.3">
      <c r="A6" s="27" t="s">
        <v>50</v>
      </c>
      <c r="B6" s="21"/>
      <c r="C6" s="21"/>
      <c r="D6" s="21"/>
      <c r="E6" s="21"/>
      <c r="F6" s="21"/>
      <c r="G6" s="21"/>
      <c r="H6" s="21"/>
    </row>
    <row r="7" spans="1:8" x14ac:dyDescent="0.3">
      <c r="A7" s="21"/>
      <c r="B7" s="21"/>
      <c r="C7" s="21"/>
      <c r="D7" s="21"/>
      <c r="E7" s="21"/>
      <c r="F7" s="21"/>
      <c r="G7" s="21"/>
      <c r="H7" s="21"/>
    </row>
    <row r="8" spans="1:8" x14ac:dyDescent="0.3">
      <c r="A8" s="21"/>
      <c r="B8" s="21"/>
      <c r="C8" s="25" t="s">
        <v>41</v>
      </c>
      <c r="D8" s="25" t="s">
        <v>42</v>
      </c>
      <c r="E8" s="25" t="s">
        <v>43</v>
      </c>
      <c r="F8" s="25" t="s">
        <v>44</v>
      </c>
      <c r="G8" s="25" t="s">
        <v>45</v>
      </c>
      <c r="H8" s="25" t="s">
        <v>3</v>
      </c>
    </row>
    <row r="9" spans="1:8" x14ac:dyDescent="0.3">
      <c r="A9" s="21" t="s">
        <v>46</v>
      </c>
      <c r="B9" s="21"/>
      <c r="C9" s="26">
        <v>0</v>
      </c>
      <c r="D9" s="26">
        <v>0</v>
      </c>
      <c r="E9" s="28">
        <v>0</v>
      </c>
      <c r="F9" s="26">
        <v>0</v>
      </c>
      <c r="G9" s="26">
        <v>0</v>
      </c>
      <c r="H9" s="26">
        <f>SUM(C9:G9)</f>
        <v>0</v>
      </c>
    </row>
    <row r="10" spans="1:8" x14ac:dyDescent="0.3">
      <c r="A10" s="21" t="s">
        <v>47</v>
      </c>
      <c r="B10" s="21"/>
      <c r="C10" s="21"/>
      <c r="D10" s="21"/>
      <c r="E10" s="21"/>
      <c r="F10" s="21"/>
      <c r="G10" s="21"/>
      <c r="H10" s="21">
        <f>+H9/5</f>
        <v>0</v>
      </c>
    </row>
    <row r="11" spans="1:8" x14ac:dyDescent="0.3">
      <c r="A11" s="21" t="s">
        <v>49</v>
      </c>
      <c r="B11" s="21"/>
      <c r="C11" s="21"/>
      <c r="D11" s="21"/>
      <c r="E11" s="21"/>
      <c r="F11" s="21"/>
      <c r="G11" s="21"/>
      <c r="H11" s="21">
        <v>173.33</v>
      </c>
    </row>
    <row r="12" spans="1:8" x14ac:dyDescent="0.3">
      <c r="A12" s="21" t="s">
        <v>48</v>
      </c>
      <c r="B12" s="21"/>
      <c r="C12" s="21"/>
      <c r="D12" s="21"/>
      <c r="E12" s="21"/>
      <c r="F12" s="21"/>
      <c r="G12" s="21"/>
      <c r="H12" s="21">
        <f>+H10/H11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13"/>
  <sheetViews>
    <sheetView workbookViewId="0">
      <selection activeCell="A2" sqref="A2"/>
    </sheetView>
  </sheetViews>
  <sheetFormatPr defaultRowHeight="14.4" x14ac:dyDescent="0.3"/>
  <sheetData>
    <row r="1" spans="1:5" x14ac:dyDescent="0.3">
      <c r="A1" s="24" t="str">
        <f>+'FTE Calculation'!A1</f>
        <v>Client Name</v>
      </c>
    </row>
    <row r="2" spans="1:5" x14ac:dyDescent="0.3">
      <c r="A2" t="s">
        <v>23</v>
      </c>
    </row>
    <row r="3" spans="1:5" x14ac:dyDescent="0.3">
      <c r="A3" s="37" t="s">
        <v>55</v>
      </c>
      <c r="B3" s="37"/>
      <c r="C3" s="37"/>
      <c r="D3" s="37"/>
      <c r="E3" s="37"/>
    </row>
    <row r="4" spans="1:5" x14ac:dyDescent="0.3">
      <c r="A4" s="37"/>
      <c r="B4" s="37"/>
      <c r="C4" s="37"/>
      <c r="D4" s="37"/>
      <c r="E4" s="37"/>
    </row>
    <row r="5" spans="1:5" x14ac:dyDescent="0.3">
      <c r="A5" s="37"/>
      <c r="B5" s="37"/>
      <c r="C5" s="37"/>
      <c r="D5" s="37"/>
      <c r="E5" s="37"/>
    </row>
    <row r="6" spans="1:5" x14ac:dyDescent="0.3">
      <c r="A6" s="21" t="s">
        <v>51</v>
      </c>
      <c r="B6" s="21"/>
      <c r="C6" s="21"/>
      <c r="D6" s="21"/>
      <c r="E6" s="21"/>
    </row>
    <row r="7" spans="1:5" x14ac:dyDescent="0.3">
      <c r="A7" s="21"/>
      <c r="B7" s="21"/>
      <c r="C7" s="21"/>
      <c r="D7" s="21"/>
      <c r="E7" s="21"/>
    </row>
    <row r="8" spans="1:5" x14ac:dyDescent="0.3">
      <c r="A8" s="21"/>
      <c r="B8" s="21"/>
      <c r="C8" s="25" t="s">
        <v>54</v>
      </c>
      <c r="D8" s="25" t="s">
        <v>41</v>
      </c>
      <c r="E8" s="25" t="s">
        <v>3</v>
      </c>
    </row>
    <row r="9" spans="1:5" x14ac:dyDescent="0.3">
      <c r="A9" s="21" t="s">
        <v>46</v>
      </c>
      <c r="B9" s="21"/>
      <c r="C9" s="26">
        <v>0</v>
      </c>
      <c r="D9" s="26">
        <v>0</v>
      </c>
      <c r="E9" s="21">
        <f>SUM(C9:D9)</f>
        <v>0</v>
      </c>
    </row>
    <row r="10" spans="1:5" x14ac:dyDescent="0.3">
      <c r="A10" s="21" t="s">
        <v>52</v>
      </c>
      <c r="B10" s="21"/>
      <c r="C10" s="21"/>
      <c r="D10" s="21"/>
      <c r="E10" s="21">
        <f>+E9/2</f>
        <v>0</v>
      </c>
    </row>
    <row r="11" spans="1:5" x14ac:dyDescent="0.3">
      <c r="A11" s="21" t="s">
        <v>49</v>
      </c>
      <c r="B11" s="21"/>
      <c r="C11" s="21"/>
      <c r="D11" s="21"/>
      <c r="E11" s="21">
        <v>173.33</v>
      </c>
    </row>
    <row r="12" spans="1:5" x14ac:dyDescent="0.3">
      <c r="A12" s="21" t="s">
        <v>53</v>
      </c>
      <c r="B12" s="21"/>
      <c r="C12" s="21"/>
      <c r="D12" s="21"/>
      <c r="E12" s="21">
        <f>+E10/E11</f>
        <v>0</v>
      </c>
    </row>
    <row r="13" spans="1:5" x14ac:dyDescent="0.3">
      <c r="A13" s="37"/>
      <c r="B13" s="37"/>
      <c r="C13" s="37"/>
      <c r="D13" s="37"/>
      <c r="E13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Expense Tracking</vt:lpstr>
      <vt:lpstr>FTE Calculation</vt:lpstr>
      <vt:lpstr>Lookback Option One</vt:lpstr>
      <vt:lpstr>Lookback Option Two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Kauten</dc:creator>
  <cp:lastModifiedBy>Stacey Dahl</cp:lastModifiedBy>
  <dcterms:created xsi:type="dcterms:W3CDTF">2020-04-10T19:46:02Z</dcterms:created>
  <dcterms:modified xsi:type="dcterms:W3CDTF">2020-04-11T15:46:26Z</dcterms:modified>
</cp:coreProperties>
</file>